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рвомайская д. 18" sheetId="1" r:id="rId1"/>
  </sheets>
  <externalReferences>
    <externalReference r:id="rId2"/>
  </externalReferences>
  <definedNames>
    <definedName name="АДРЕС" localSheetId="0">'ул Первомайская д. 18'!$B$3</definedName>
    <definedName name="АДРЕС">#REF!</definedName>
    <definedName name="АДРЕС2">#REF!</definedName>
    <definedName name="ВХДОЛГ" localSheetId="0">'ул Первомайская д. 18'!$G$9</definedName>
    <definedName name="ВХДОЛГ">#REF!</definedName>
    <definedName name="ВХСАЛЬДО" localSheetId="0">'ул Первомайская д. 18'!$D$9</definedName>
    <definedName name="ВХСАЛЬДО">#REF!</definedName>
    <definedName name="ВХСАЛЬДО3МЕС">#REF!</definedName>
    <definedName name="ДОГОВОР" localSheetId="0">'ул Первомайская д. 18'!$B$4</definedName>
    <definedName name="ДОГОВОР">#REF!</definedName>
    <definedName name="ДОЛГ" localSheetId="0">'ул Первомайская д. 18'!$A$9</definedName>
    <definedName name="ДОЛГ">#REF!</definedName>
    <definedName name="ЗАТРАЧЕНОК" localSheetId="0">'ул Первомайская д. 18'!$D$41</definedName>
    <definedName name="ЗАТРАЧЕНОК">#REF!</definedName>
    <definedName name="ЗАТРАЧЕНОТ" localSheetId="0">'ул Первомайская д. 18'!$D$40</definedName>
    <definedName name="ЗАТРАЧЕНОТ">#REF!</definedName>
    <definedName name="ЗАТРЕМ" localSheetId="0">'ул Первомайская д. 18'!$D$57</definedName>
    <definedName name="ЗАТРЕМ">#REF!</definedName>
    <definedName name="ИСХДОЛГ" localSheetId="0">'ул Первомайская д. 18'!$G$46</definedName>
    <definedName name="ИСХДОЛГ">#REF!</definedName>
    <definedName name="ИСХСАЛЬДО" localSheetId="0">'ул Первомайская д. 18'!$D$46</definedName>
    <definedName name="ИСХСАЛЬДО">#REF!</definedName>
    <definedName name="ИСХСАЛЬДО3МЕС">#REF!</definedName>
    <definedName name="КАП" localSheetId="0">'ул Первомайская д. 18'!$C$41</definedName>
    <definedName name="КАП">#REF!</definedName>
    <definedName name="КАПРЕМ">#REF!</definedName>
    <definedName name="КПЕРЕЧИСК" localSheetId="0">'ул Первомайская д. 18'!$G$41</definedName>
    <definedName name="КПЕРЕЧИСК">#REF!</definedName>
    <definedName name="КПЕРЕЧИСТ" localSheetId="0">'ул Первомайская д. 18'!$G$40</definedName>
    <definedName name="КПЕРЕЧИСТ">#REF!</definedName>
    <definedName name="НАЧЗАГОД">#REF!</definedName>
    <definedName name="НАЧЗАГОДНЕЖ">#REF!</definedName>
    <definedName name="НАЧРЕМ" localSheetId="0">'ул Первомайская д. 18'!$D$55</definedName>
    <definedName name="НАЧРЕМ">#REF!</definedName>
    <definedName name="НЕЖНАЧРЕМ" localSheetId="0">'ул Первомайская д. 18'!$D$56</definedName>
    <definedName name="НЕЖНАЧРЕМ">#REF!</definedName>
    <definedName name="ОПАЛЧЕНОТ" localSheetId="0">'ул Первомайская д. 18'!$E$40</definedName>
    <definedName name="ОПАЛЧЕНОТ">#REF!</definedName>
    <definedName name="ОПЛАЧЕНОК" localSheetId="0">'ул Первомайская д. 18'!$E$41</definedName>
    <definedName name="ОПЛАЧЕНОК">#REF!</definedName>
    <definedName name="ОСВОЕНО">#REF!</definedName>
    <definedName name="ОСТ" localSheetId="0">'ул Первомайская д. 18'!$A$46</definedName>
    <definedName name="ОСТ">#REF!</definedName>
    <definedName name="ПЛОЩАДЬ" localSheetId="0">'ул Первомайская д. 18'!$B$5</definedName>
    <definedName name="ПЛОЩАДЬ">#REF!</definedName>
    <definedName name="ПЛОЩАДЬДОМА">#REF!</definedName>
    <definedName name="РАЗМЕРПЛАТЫ" localSheetId="0">'ул Первомайская д. 18'!$C$11</definedName>
    <definedName name="РАЗМЕРПЛАТЫ">#REF!</definedName>
    <definedName name="СНРЕМ" localSheetId="0">'ул Первомайская д. 18'!$D$54</definedName>
    <definedName name="СНРЕМ">#REF!</definedName>
    <definedName name="ТАРОТОП" localSheetId="0">'ул Первомайская д. 18'!$C$16</definedName>
    <definedName name="ТАРОТОП">#REF!</definedName>
    <definedName name="ТАРХВС" localSheetId="0">'ул Первомайская д. 18'!$C$17</definedName>
    <definedName name="ТАРХВС">#REF!</definedName>
    <definedName name="ТБО" localSheetId="0">'ул Первомайская д. 18'!$C$13</definedName>
    <definedName name="ТБО">#REF!</definedName>
    <definedName name="ТБОНАЧ" localSheetId="0">'ул Первомайская д. 18'!$D$13</definedName>
    <definedName name="ТБОНАЧ">#REF!</definedName>
    <definedName name="ТБОНЕД" localSheetId="0">'ул Первомайская д. 18'!$F$13</definedName>
    <definedName name="ТБОНЕД">#REF!</definedName>
    <definedName name="ТБООПЛ" localSheetId="0">'ул Первомайская д. 18'!$E$13</definedName>
    <definedName name="ТБООПЛ">#REF!</definedName>
    <definedName name="ТБОПОСТ" localSheetId="0">'ул Первомайская д. 18'!$G$13</definedName>
    <definedName name="ТБОПОСТ">#REF!</definedName>
    <definedName name="ТЕК" localSheetId="0">'ул Первомайская д. 18'!$C$40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<sst xmlns="http://schemas.openxmlformats.org/spreadsheetml/2006/main" count="70" uniqueCount="67">
  <si>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</si>
  <si>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</si>
  <si>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Первомайская д. 18</t>
  </si>
  <si>
    <t>Договор управления №:</t>
  </si>
  <si>
    <t xml:space="preserve">№ 115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</si>
  <si>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</si>
  <si>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</si>
  <si>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</si>
  <si>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</si>
  <si>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</si>
  <si>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</si>
  <si>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</si>
  <si>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</si>
  <si>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</si>
  <si>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</si>
  <si>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</si>
  <si>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</si>
  <si>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</si>
  <si>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</si>
  <si>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</si>
  <si>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</si>
  <si>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</si>
  <si>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</si>
  <si>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</si>
  <si>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</si>
  <si>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</si>
  <si>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</si>
  <si>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</si>
  <si>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</si>
  <si>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</si>
  <si>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</si>
  <si>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</si>
  <si>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</si>
  <si>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</si>
  <si>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</si>
  <si>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</si>
  <si>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</si>
  <si>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</si>
  <si>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Спиливание аварийного дерева</t>
  </si>
  <si>
    <t>Ремонт крыльца</t>
  </si>
  <si>
    <t>Опиловка и вывоз дерева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</si>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</sst>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CS714"/>
  <sheetViews>
    <sheetView tabSelected="1" topLeftCell="A60" workbookViewId="0">
      <selection activeCell="A89" sqref="A89:G8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3481.2000000000012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520298.26999999973</v>
      </c>
      <c r="E9" s="10" t="s">
        <v>8</v>
      </c>
      <c r="F9" s="11"/>
      <c r="G9" s="9">
        <v>168927.61000000007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348201.46999999986</v>
      </c>
      <c r="E13" s="24">
        <v>345133.13999999984</v>
      </c>
      <c r="F13" s="25">
        <f>ТБОНАЧ-ТБООПЛ</f>
        <v>3068.3300000000163</v>
      </c>
      <c r="G13" s="26">
        <f>ТБООПЛ</f>
        <v>345133.13999999984</v>
      </c>
    </row>
    <row r="14" spans="1:7" ht="13.5" thickBot="1" x14ac:dyDescent="0.25">
      <c r="A14" s="27"/>
      <c r="B14" s="28" t="s">
        <v>17</v>
      </c>
      <c r="C14" s="29"/>
      <c r="D14" s="30">
        <f>D13</f>
        <v>348201.46999999986</v>
      </c>
      <c r="E14" s="30">
        <f>E13</f>
        <v>345133.13999999984</v>
      </c>
      <c r="F14" s="30">
        <f>F13</f>
        <v>3068.3300000000163</v>
      </c>
      <c r="G14" s="30">
        <f>SUM(ТБОПОСТ)</f>
        <v>345133.13999999984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1223667.95</v>
      </c>
      <c r="E16" s="24">
        <v>1205921.2700000003</v>
      </c>
      <c r="F16" s="25">
        <f t="shared" ref="F16:F25" si="0">D16-E16</f>
        <v>17746.679999999702</v>
      </c>
      <c r="G16" s="26">
        <f t="shared" ref="G16:G25" si="1">E16</f>
        <v>1205921.2700000003</v>
      </c>
    </row>
    <row r="17" spans="1:7" x14ac:dyDescent="0.2">
      <c r="A17" s="34"/>
      <c r="B17" s="35" t="s">
        <v>20</v>
      </c>
      <c r="C17" s="23">
        <v>25.95</v>
      </c>
      <c r="D17" s="24">
        <v>269358.42999999993</v>
      </c>
      <c r="E17" s="24">
        <v>269461.32999999996</v>
      </c>
      <c r="F17" s="25">
        <f t="shared" si="0"/>
        <v>-102.90000000002328</v>
      </c>
      <c r="G17" s="26">
        <f t="shared" si="1"/>
        <v>269461.32999999996</v>
      </c>
    </row>
    <row r="18" spans="1:7" x14ac:dyDescent="0.2">
      <c r="A18" s="34"/>
      <c r="B18" s="35" t="s">
        <v>21</v>
      </c>
      <c r="C18" s="23">
        <v>17.79</v>
      </c>
      <c r="D18" s="24">
        <v>180175.83999999991</v>
      </c>
      <c r="E18" s="24">
        <v>183049.24999999988</v>
      </c>
      <c r="F18" s="25">
        <f t="shared" si="0"/>
        <v>-2873.4099999999744</v>
      </c>
      <c r="G18" s="26">
        <f t="shared" si="1"/>
        <v>183049.24999999988</v>
      </c>
    </row>
    <row r="19" spans="1:7" x14ac:dyDescent="0.2">
      <c r="A19" s="34"/>
      <c r="B19" s="35" t="s">
        <v>22</v>
      </c>
      <c r="C19" s="23">
        <v>4.2300000000000004</v>
      </c>
      <c r="D19" s="24">
        <v>209819.95999999993</v>
      </c>
      <c r="E19" s="24">
        <v>242772.26000000004</v>
      </c>
      <c r="F19" s="25">
        <f t="shared" si="0"/>
        <v>-32952.300000000105</v>
      </c>
      <c r="G19" s="26">
        <f t="shared" si="1"/>
        <v>242772.26000000004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1883022.1799999997</v>
      </c>
      <c r="E26" s="30">
        <f>SUM(E16:E25)</f>
        <v>1901204.11</v>
      </c>
      <c r="F26" s="30">
        <f>SUM(F16:F25)</f>
        <v>-18181.9300000004</v>
      </c>
      <c r="G26" s="30">
        <f>SUM(G16:G25)</f>
        <v>1901204.11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141406.20000000001</v>
      </c>
      <c r="E28" s="24">
        <v>134475.86000000002</v>
      </c>
      <c r="F28" s="25">
        <f>D28-E28</f>
        <v>6930.3399999999965</v>
      </c>
      <c r="G28" s="26">
        <f t="shared" ref="G28:G37" si="2">E28</f>
        <v>134475.86000000002</v>
      </c>
    </row>
    <row r="29" spans="1:7" x14ac:dyDescent="0.2">
      <c r="A29" s="34"/>
      <c r="B29" s="35" t="s">
        <v>25</v>
      </c>
      <c r="C29" s="23">
        <v>0</v>
      </c>
      <c r="D29" s="24">
        <v>29470</v>
      </c>
      <c r="E29" s="24">
        <v>29011.770000000008</v>
      </c>
      <c r="F29" s="25">
        <f>D29-E29</f>
        <v>458.22999999999229</v>
      </c>
      <c r="G29" s="26">
        <f t="shared" si="2"/>
        <v>29011.770000000008</v>
      </c>
    </row>
    <row r="30" spans="1:7" x14ac:dyDescent="0.2">
      <c r="A30" s="34"/>
      <c r="B30" s="35" t="s">
        <v>26</v>
      </c>
      <c r="C30" s="23">
        <v>7.14</v>
      </c>
      <c r="D30" s="24">
        <v>20820.240000000002</v>
      </c>
      <c r="E30" s="24">
        <v>17104.04</v>
      </c>
      <c r="F30" s="25">
        <f t="shared" ref="F30:F37" si="3">D30-E30</f>
        <v>3716.2000000000007</v>
      </c>
      <c r="G30" s="26">
        <f t="shared" si="2"/>
        <v>17104.04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191696.44</v>
      </c>
      <c r="E38" s="30">
        <f>SUM(E28:E37)</f>
        <v>180591.67000000004</v>
      </c>
      <c r="F38" s="30">
        <f>SUM(F28:F37)</f>
        <v>11104.76999999999</v>
      </c>
      <c r="G38" s="30">
        <f>SUM(G28:G37)</f>
        <v>180591.67000000004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68933.279999999897</v>
      </c>
      <c r="E40" s="24">
        <v>68950.039999999834</v>
      </c>
      <c r="F40" s="25">
        <f>ЗАТРАЧЕНОТ-ОПАЛЧЕНОТ</f>
        <v>-16.759999999936554</v>
      </c>
      <c r="G40" s="45">
        <v>195086.36000000002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68933.279999999897</v>
      </c>
      <c r="E42" s="30">
        <f>E41+E40</f>
        <v>68950.039999999834</v>
      </c>
      <c r="F42" s="30">
        <f>F41+F40</f>
        <v>-16.759999999936554</v>
      </c>
      <c r="G42" s="30">
        <f>КПЕРЕЧИСТ+КПЕРЕЧИСК</f>
        <v>195086.36000000002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2491853.3699999992</v>
      </c>
      <c r="E44" s="30">
        <f>E42+E38+E26+E14</f>
        <v>2495878.9599999995</v>
      </c>
      <c r="F44" s="30">
        <f>F42+F38+F26+F14</f>
        <v>-4025.5900000003312</v>
      </c>
      <c r="G44" s="30">
        <f>G42+G38+G26+G14</f>
        <v>2622015.2799999998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516272.68000000063</v>
      </c>
      <c r="E46" s="10" t="s">
        <v>8</v>
      </c>
      <c r="F46" s="11"/>
      <c r="G46" s="9">
        <v>172725.74000000011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94909.459999999963</v>
      </c>
      <c r="E54" s="56"/>
    </row>
    <row r="55" spans="1:7" x14ac:dyDescent="0.2">
      <c r="A55" s="54" t="s">
        <v>36</v>
      </c>
      <c r="B55" s="57"/>
      <c r="D55" s="56">
        <v>68950.040000000008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195086.36000000002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5824.45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148261</v>
      </c>
      <c r="G59" s="62"/>
    </row>
    <row r="60" spans="1:7" s="63" customFormat="1" x14ac:dyDescent="0.2">
      <c r="A60" s="62" t="s">
        <v>40</v>
      </c>
      <c r="B60" s="62"/>
      <c r="C60" s="62"/>
      <c r="D60" s="62"/>
      <c r="E60" s="62"/>
      <c r="F60" s="62">
        <v>6539.22</v>
      </c>
      <c r="G60" s="62"/>
    </row>
    <row r="61" spans="1:7" s="63" customFormat="1" x14ac:dyDescent="0.2">
      <c r="A61" s="62" t="s">
        <v>41</v>
      </c>
      <c r="B61" s="62"/>
      <c r="C61" s="62"/>
      <c r="D61" s="62"/>
      <c r="E61" s="62"/>
      <c r="F61" s="62">
        <v>34461.69</v>
      </c>
      <c r="G61" s="62"/>
    </row>
    <row r="62" spans="1:7" s="63" customFormat="1" x14ac:dyDescent="0.2">
      <c r="A62" s="63" t="s">
        <v>42</v>
      </c>
      <c r="D62" s="64">
        <v>-31226.860000000044</v>
      </c>
      <c r="E62" s="65"/>
    </row>
    <row r="63" spans="1:7" s="63" customFormat="1" x14ac:dyDescent="0.2"/>
    <row r="64" spans="1:7" s="63" customFormat="1" x14ac:dyDescent="0.2">
      <c r="A64" s="66" t="s">
        <v>43</v>
      </c>
    </row>
    <row r="65" spans="1:97" s="63" customFormat="1" x14ac:dyDescent="0.2"/>
    <row r="66" spans="1:97" s="63" customFormat="1" x14ac:dyDescent="0.2">
      <c r="A66" s="67" t="s">
        <v>44</v>
      </c>
      <c r="B66" s="67"/>
      <c r="D66" s="68">
        <v>5228.9800000000396</v>
      </c>
      <c r="E66" s="69"/>
    </row>
    <row r="67" spans="1:97" s="63" customFormat="1" x14ac:dyDescent="0.2">
      <c r="A67" s="67" t="s">
        <v>45</v>
      </c>
      <c r="B67" s="67"/>
      <c r="D67" s="70">
        <v>0</v>
      </c>
      <c r="E67" s="71"/>
    </row>
    <row r="68" spans="1:97" s="63" customFormat="1" x14ac:dyDescent="0.2">
      <c r="A68" s="67" t="s">
        <v>46</v>
      </c>
      <c r="B68" s="67"/>
      <c r="D68" s="70">
        <v>4800</v>
      </c>
      <c r="E68" s="71"/>
    </row>
    <row r="69" spans="1:97" s="63" customFormat="1" x14ac:dyDescent="0.2">
      <c r="A69" s="67" t="s">
        <v>47</v>
      </c>
      <c r="B69" s="67"/>
      <c r="D69" s="70">
        <v>294150.28999999998</v>
      </c>
      <c r="E69" s="71"/>
    </row>
    <row r="70" spans="1:97" s="63" customFormat="1" x14ac:dyDescent="0.2">
      <c r="A70" s="67" t="s">
        <v>48</v>
      </c>
      <c r="B70" s="67"/>
      <c r="D70" s="72">
        <v>0</v>
      </c>
      <c r="E70" s="73"/>
    </row>
    <row r="71" spans="1:97" s="63" customFormat="1" x14ac:dyDescent="0.2">
      <c r="A71" s="74" t="s">
        <v>49</v>
      </c>
      <c r="B71" s="74"/>
      <c r="C71" s="74"/>
      <c r="D71" s="74"/>
      <c r="E71" s="74"/>
      <c r="F71" s="74" t="s">
        <v>50</v>
      </c>
      <c r="G71" s="74"/>
    </row>
    <row r="72" spans="1:97" s="63" customFormat="1" x14ac:dyDescent="0.2">
      <c r="A72" s="75" t="s">
        <v>51</v>
      </c>
      <c r="B72" s="75"/>
      <c r="D72" s="76">
        <v>10028.98000000004</v>
      </c>
      <c r="E72" s="77"/>
    </row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54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/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57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/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60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/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62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 t="s">
        <v>63</v>
      </c>
      <c r="B93" s="80"/>
      <c r="C93" s="80"/>
      <c r="D93" s="80"/>
      <c r="E93" s="80"/>
      <c r="F93" s="81" t="s">
        <v>64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 t="s">
        <v>65</v>
      </c>
      <c r="B96" s="80"/>
      <c r="C96" s="80"/>
      <c r="D96" s="80"/>
      <c r="E96" s="80"/>
      <c r="F96" s="81" t="s">
        <v>66</v>
      </c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6">
    <mergeCell ref="A87:G87"/>
    <mergeCell ref="A89:G89"/>
    <mergeCell ref="A90:G90"/>
    <mergeCell ref="F93:G93"/>
    <mergeCell ref="F95:G95"/>
    <mergeCell ref="F96:G96"/>
    <mergeCell ref="A79:G79"/>
    <mergeCell ref="A81:G81"/>
    <mergeCell ref="A82:G82"/>
    <mergeCell ref="A83:G83"/>
    <mergeCell ref="A85:G85"/>
    <mergeCell ref="A86:G86"/>
    <mergeCell ref="A71:E71"/>
    <mergeCell ref="F71:G71"/>
    <mergeCell ref="A72:B72"/>
    <mergeCell ref="D72:E72"/>
    <mergeCell ref="A77:G77"/>
    <mergeCell ref="A78:G78"/>
    <mergeCell ref="A68:B68"/>
    <mergeCell ref="D68:E68"/>
    <mergeCell ref="A69:B69"/>
    <mergeCell ref="D69:E69"/>
    <mergeCell ref="A70:B70"/>
    <mergeCell ref="D70:E70"/>
    <mergeCell ref="A61:E61"/>
    <mergeCell ref="F61:G61"/>
    <mergeCell ref="D62:E62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Первомайская д. 18</vt:lpstr>
      <vt:lpstr>'ул Первомайская д. 18'!АДРЕС</vt:lpstr>
      <vt:lpstr>'ул Первомайская д. 18'!ВХДОЛГ</vt:lpstr>
      <vt:lpstr>'ул Первомайская д. 18'!ВХСАЛЬДО</vt:lpstr>
      <vt:lpstr>'ул Первомайская д. 18'!ДОГОВОР</vt:lpstr>
      <vt:lpstr>'ул Первомайская д. 18'!ДОЛГ</vt:lpstr>
      <vt:lpstr>'ул Первомайская д. 18'!ЗАТРАЧЕНОК</vt:lpstr>
      <vt:lpstr>'ул Первомайская д. 18'!ЗАТРАЧЕНОТ</vt:lpstr>
      <vt:lpstr>'ул Первомайская д. 18'!ЗАТРЕМ</vt:lpstr>
      <vt:lpstr>'ул Первомайская д. 18'!ИСХДОЛГ</vt:lpstr>
      <vt:lpstr>'ул Первомайская д. 18'!ИСХСАЛЬДО</vt:lpstr>
      <vt:lpstr>'ул Первомайская д. 18'!КАП</vt:lpstr>
      <vt:lpstr>'ул Первомайская д. 18'!КПЕРЕЧИСК</vt:lpstr>
      <vt:lpstr>'ул Первомайская д. 18'!КПЕРЕЧИСТ</vt:lpstr>
      <vt:lpstr>'ул Первомайская д. 18'!НАЧРЕМ</vt:lpstr>
      <vt:lpstr>'ул Первомайская д. 18'!НЕЖНАЧРЕМ</vt:lpstr>
      <vt:lpstr>'ул Первомайская д. 18'!ОПАЛЧЕНОТ</vt:lpstr>
      <vt:lpstr>'ул Первомайская д. 18'!ОПЛАЧЕНОК</vt:lpstr>
      <vt:lpstr>'ул Первомайская д. 18'!ОСТ</vt:lpstr>
      <vt:lpstr>'ул Первомайская д. 18'!ПЛОЩАДЬ</vt:lpstr>
      <vt:lpstr>'ул Первомайская д. 18'!РАЗМЕРПЛАТЫ</vt:lpstr>
      <vt:lpstr>'ул Первомайская д. 18'!СНРЕМ</vt:lpstr>
      <vt:lpstr>'ул Первомайская д. 18'!ТАРОТОП</vt:lpstr>
      <vt:lpstr>'ул Первомайская д. 18'!ТАРХВС</vt:lpstr>
      <vt:lpstr>'ул Первомайская д. 18'!ТБО</vt:lpstr>
      <vt:lpstr>'ул Первомайская д. 18'!ТБОНАЧ</vt:lpstr>
      <vt:lpstr>'ул Первомайская д. 18'!ТБОНЕД</vt:lpstr>
      <vt:lpstr>'ул Первомайская д. 18'!ТБООПЛ</vt:lpstr>
      <vt:lpstr>'ул Первомайская д. 18'!ТБОПОСТ</vt:lpstr>
      <vt:lpstr>'ул Первомайская д. 18'!ТЕК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2018-03-30T12:50:14Z</dcterms:created>
  <dcterms:modified xsi:type="dcterms:W3CDTF">2018-03-30T12:50:15Z</dcterms:modified>
</cp:coreProperties>
</file>